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2"/>
  </bookViews>
  <sheets>
    <sheet name="2016" sheetId="1" r:id="rId1"/>
    <sheet name="2015" sheetId="2" r:id="rId2"/>
    <sheet name="2017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капремонт кровли по Программе 2013г.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капремонт кровли по Программе 2013г.</t>
        </r>
      </text>
    </comment>
  </commentList>
</comments>
</file>

<file path=xl/sharedStrings.xml><?xml version="1.0" encoding="utf-8"?>
<sst xmlns="http://schemas.openxmlformats.org/spreadsheetml/2006/main" count="146" uniqueCount="101">
  <si>
    <t>Начало управления:</t>
  </si>
  <si>
    <t>Адрес:</t>
  </si>
  <si>
    <t>месяц</t>
  </si>
  <si>
    <t>начислено населению</t>
  </si>
  <si>
    <t>поступило от населения</t>
  </si>
  <si>
    <t>ИТОГО:</t>
  </si>
  <si>
    <t>Итого</t>
  </si>
  <si>
    <t>с нарастающим</t>
  </si>
  <si>
    <t>Допсбор</t>
  </si>
  <si>
    <t>Месяц</t>
  </si>
  <si>
    <t>Вид работы</t>
  </si>
  <si>
    <t>Текущий ремонт</t>
  </si>
  <si>
    <t>Капремонт</t>
  </si>
  <si>
    <t>Благоустройство</t>
  </si>
  <si>
    <t>Прочие работы, услуги</t>
  </si>
  <si>
    <t>Поступило денежных средств, руб.</t>
  </si>
  <si>
    <t>Выполнено работ на сумму, руб.</t>
  </si>
  <si>
    <t>Наименование организации</t>
  </si>
  <si>
    <t>Начислено денежных средств, руб.</t>
  </si>
  <si>
    <t>Прочее</t>
  </si>
  <si>
    <t>Отчет жильцам за период управления ООО "УЖИК-1" за 2015г.</t>
  </si>
  <si>
    <t>на 01.01.2015г.</t>
  </si>
  <si>
    <t>на 01.01.15</t>
  </si>
  <si>
    <t>с 05.10.2015 г.</t>
  </si>
  <si>
    <t>с 05.10.2015г. для собств-в жил.помещений</t>
  </si>
  <si>
    <t xml:space="preserve">с 05.10.2015г. для наним-й жил.помещений </t>
  </si>
  <si>
    <t>Тариф 13,67 руб./кв.м.</t>
  </si>
  <si>
    <t>содержание 8,65 руб./кв.м.</t>
  </si>
  <si>
    <t>тек.ремонт 0,00 руб./кв.м.</t>
  </si>
  <si>
    <t>вывоз ТБО 2,35 руб./кв.м.</t>
  </si>
  <si>
    <t>управление 2,67  руб./кв.м.</t>
  </si>
  <si>
    <t xml:space="preserve">Остаток / перерасход средств </t>
  </si>
  <si>
    <t>ул.Пушкина, 14</t>
  </si>
  <si>
    <t>2. Выполненные работы в МКД по ул. Пушкина, 14</t>
  </si>
  <si>
    <t>3.  Финансовый результат по дому по ул.Пушкина, 14</t>
  </si>
  <si>
    <t>4.  Использование общедового имущества дома по ул. Пушкина, 14</t>
  </si>
  <si>
    <t>на 01.01.2016</t>
  </si>
  <si>
    <t>1. Сведения о начислениях и поступившим оплатам от населения на счет МКД по ул. Пушкина, 14</t>
  </si>
  <si>
    <t>Всего за отчетный период</t>
  </si>
  <si>
    <t>Нарастающим итогом с начала управления</t>
  </si>
  <si>
    <t>Способ управления: Управление управляющей компанией</t>
  </si>
  <si>
    <t>задолженность (-), переплата (+)</t>
  </si>
  <si>
    <t>Отчет по текущему ремонту за период управления ООО "УЖИК-1"</t>
  </si>
  <si>
    <t>Адрес МКД:</t>
  </si>
  <si>
    <t>Отчетный период:</t>
  </si>
  <si>
    <t>2016 г.</t>
  </si>
  <si>
    <t>Площадь МКД:</t>
  </si>
  <si>
    <t>1. Сведения о начислениях и поступившим оплатам по статье "Текущий ремонт"</t>
  </si>
  <si>
    <t xml:space="preserve">начислено </t>
  </si>
  <si>
    <t xml:space="preserve">поступило </t>
  </si>
  <si>
    <t>задолженность (-),             переплата (+)</t>
  </si>
  <si>
    <t>на 01.01.16</t>
  </si>
  <si>
    <t>ИТОГО за отчетный период</t>
  </si>
  <si>
    <t>Нарастающим итогом с начала управления (задолженность (-), переплата (+)</t>
  </si>
  <si>
    <t>Дополнительный сбор</t>
  </si>
  <si>
    <t>Возврат по муниципальным помещениям</t>
  </si>
  <si>
    <t>2. Сведения о выполненных работах в МКД</t>
  </si>
  <si>
    <t>Сумма, руб.</t>
  </si>
  <si>
    <t>3. Финансовый результат по МКД</t>
  </si>
  <si>
    <t>4. Использование общего имущества МКД</t>
  </si>
  <si>
    <t>Примечание</t>
  </si>
  <si>
    <t xml:space="preserve">Тариф на содержание жилья 13,67 руб./кв.м., в том числе </t>
  </si>
  <si>
    <t>тек.ремонт 0,00 руб./кв.м</t>
  </si>
  <si>
    <t>Остаток (+), перерасход (-) средств на начало отчетного периода, руб.</t>
  </si>
  <si>
    <t>Поступило денежных средств за отчетный период, руб.</t>
  </si>
  <si>
    <t>Выполнено работ за отчетный период  на сумму, руб.</t>
  </si>
  <si>
    <t>Остаток (+), перерасход (-) средств с учетом задолженности (-), переплаты (+), руб.</t>
  </si>
  <si>
    <t>замена крана на стояке ХВС (наряд 908 от 03.03.2016)</t>
  </si>
  <si>
    <t>замена автоматич.выключателя (наряд 1293 от 31.03.2016)</t>
  </si>
  <si>
    <t>с 05.01.2016 г.</t>
  </si>
  <si>
    <t>отопительный период</t>
  </si>
  <si>
    <t>обслуживание приборов УУТЭ</t>
  </si>
  <si>
    <t>замена тройника КНС в подвале (наряд 1553 от 18.04.2016 кв.14)</t>
  </si>
  <si>
    <t>замена автомата общедомового освещения (наряд 1864 от 11.05.2016)</t>
  </si>
  <si>
    <t>замена ламп (наряд 1944 от 17.05.2016)</t>
  </si>
  <si>
    <t>замена автомата в подвале (наряд 1978 от 19.05.2016)</t>
  </si>
  <si>
    <t>установка розетки в теплоузле (наряд 1980 от 20.05.2016)</t>
  </si>
  <si>
    <t>замена автомата общедомом. Освещения (наряд 2156 от 01,06,16)</t>
  </si>
  <si>
    <t>Установка почтовых ящиков (наряд 3168 от 24,08,16)</t>
  </si>
  <si>
    <t>изготовление стенда (счет-фактура 80 от 19,08,16)</t>
  </si>
  <si>
    <t>замена эл. Лампы (1п 1, 3 эт) (наряд 2221 от 08,06,16)</t>
  </si>
  <si>
    <t>замена светильников, лампочек (1, 3 эт 1п)(наряд№ 2240 от 09.06.2016г)</t>
  </si>
  <si>
    <t>установка светильника (1п 5 эт)(наряд № 3386 от 06.09.2016г)</t>
  </si>
  <si>
    <t>замена выключателя уличн. Освещения( наряд № 3932 от 15.10.2016г)</t>
  </si>
  <si>
    <t>замена светильника(1п ,2 эт) (наряд № 4227 от 08.11.2016г)</t>
  </si>
  <si>
    <t>устранение течи лежака отопления (наряд№ 4632 от 05.12.2016г)</t>
  </si>
  <si>
    <t>замена кранов на радиаторе (наряд№ 4905 от 30.12.2016г)</t>
  </si>
  <si>
    <t>замок 601-S60 2шт (приход.ордер № 117 от 29.08.2016г)</t>
  </si>
  <si>
    <t>2017 г.</t>
  </si>
  <si>
    <t>на 01.01.17</t>
  </si>
  <si>
    <t>наряд № 107 от 25.01.2017 г - замена сгона по цо</t>
  </si>
  <si>
    <t>кв.14, наряд № 4304 - 14.11.2016 г - установка облицовочной плитки на фасаде дома</t>
  </si>
  <si>
    <t>кв.26 , наряд № 3368 от 06.09.2016г - установка ливневки</t>
  </si>
  <si>
    <t xml:space="preserve">Тариф на содержание жилья 20,34 руб./кв.м., в том числе </t>
  </si>
  <si>
    <t>тек.ремонт 1,78 руб./кв.м</t>
  </si>
  <si>
    <t>установка дренажного насоса, наряд № 189 от 08.02.2017г</t>
  </si>
  <si>
    <t>установка почтовых ящиков (наряд № 424 от 05042017)</t>
  </si>
  <si>
    <t>регулировка системы автоматического погодного регулирования системы отопления (сч/ф № 57 от 24.01.2017)</t>
  </si>
  <si>
    <t>замена прибора учета электрич.энергии (счет № 473 от 04.10.2017</t>
  </si>
  <si>
    <t>востановл. УУТЭ 39,31 руб./кв.м. 1 мес.прот.  От 13.12.2017.</t>
  </si>
  <si>
    <t>ростелеком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</si>
</sst>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</numFmts>
  <fonts count="56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7" fontId="3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" fontId="5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17" fontId="5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46">
      <selection activeCell="D34" sqref="D34"/>
    </sheetView>
  </sheetViews>
  <sheetFormatPr defaultColWidth="25.00390625" defaultRowHeight="12.75"/>
  <cols>
    <col min="1" max="4" width="30.7109375" style="37" customWidth="1"/>
    <col min="5" max="5" width="11.28125" style="37" customWidth="1"/>
    <col min="6" max="253" width="9.140625" style="37" customWidth="1"/>
    <col min="254" max="254" width="24.140625" style="37" customWidth="1"/>
    <col min="255" max="255" width="27.8515625" style="37" customWidth="1"/>
    <col min="256" max="16384" width="25.00390625" style="37" customWidth="1"/>
  </cols>
  <sheetData>
    <row r="1" spans="1:256" ht="15">
      <c r="A1" s="17" t="s">
        <v>42</v>
      </c>
      <c r="B1" s="17"/>
      <c r="C1" s="17"/>
      <c r="D1" s="1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5">
      <c r="A2" s="17" t="s">
        <v>43</v>
      </c>
      <c r="B2" s="8" t="s">
        <v>32</v>
      </c>
      <c r="C2" s="17"/>
      <c r="D2" s="1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4" ht="14.25">
      <c r="A3" s="12" t="s">
        <v>0</v>
      </c>
      <c r="B3" s="8" t="s">
        <v>69</v>
      </c>
      <c r="D3" s="12"/>
    </row>
    <row r="4" spans="1:4" ht="15">
      <c r="A4" s="12" t="s">
        <v>44</v>
      </c>
      <c r="B4" s="12" t="s">
        <v>45</v>
      </c>
      <c r="C4" s="12"/>
      <c r="D4" s="17"/>
    </row>
    <row r="5" ht="14.25">
      <c r="A5" s="12" t="s">
        <v>46</v>
      </c>
    </row>
    <row r="6" spans="1:4" ht="14.25">
      <c r="A6" s="62" t="s">
        <v>61</v>
      </c>
      <c r="B6" s="62"/>
      <c r="C6" s="39" t="s">
        <v>62</v>
      </c>
      <c r="D6" s="40"/>
    </row>
    <row r="7" spans="1:4" ht="14.25">
      <c r="A7" s="38"/>
      <c r="B7" s="41"/>
      <c r="C7" s="41"/>
      <c r="D7" s="39"/>
    </row>
    <row r="8" spans="1:256" ht="15">
      <c r="A8" s="63" t="s">
        <v>47</v>
      </c>
      <c r="B8" s="63"/>
      <c r="C8" s="63"/>
      <c r="D8" s="6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ht="14.25">
      <c r="D9" s="42"/>
    </row>
    <row r="10" spans="1:256" ht="30">
      <c r="A10" s="15" t="s">
        <v>2</v>
      </c>
      <c r="B10" s="15" t="s">
        <v>48</v>
      </c>
      <c r="C10" s="15" t="s">
        <v>49</v>
      </c>
      <c r="D10" s="15" t="s">
        <v>50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4" ht="15">
      <c r="A11" s="44" t="s">
        <v>51</v>
      </c>
      <c r="B11" s="45"/>
      <c r="C11" s="45"/>
      <c r="D11" s="45">
        <f>'2015'!D28</f>
        <v>0</v>
      </c>
    </row>
    <row r="12" spans="1:4" ht="15">
      <c r="A12" s="46">
        <v>42370</v>
      </c>
      <c r="B12" s="10">
        <v>1494.93</v>
      </c>
      <c r="C12" s="10">
        <v>221.55</v>
      </c>
      <c r="D12" s="45">
        <f>C12-B12</f>
        <v>-1273.38</v>
      </c>
    </row>
    <row r="13" spans="1:4" ht="15">
      <c r="A13" s="46">
        <v>42401</v>
      </c>
      <c r="B13" s="10">
        <v>8129.4</v>
      </c>
      <c r="C13" s="10">
        <v>895.3</v>
      </c>
      <c r="D13" s="45">
        <f aca="true" t="shared" si="0" ref="D13:D23">C13-B13</f>
        <v>-7234.099999999999</v>
      </c>
    </row>
    <row r="14" spans="1:4" ht="15">
      <c r="A14" s="46">
        <v>42430</v>
      </c>
      <c r="B14" s="10">
        <v>3803.22</v>
      </c>
      <c r="C14" s="10">
        <v>5819.71</v>
      </c>
      <c r="D14" s="45">
        <f t="shared" si="0"/>
        <v>2016.4900000000002</v>
      </c>
    </row>
    <row r="15" spans="1:4" ht="15">
      <c r="A15" s="46">
        <v>42461</v>
      </c>
      <c r="B15" s="10">
        <v>3803.22</v>
      </c>
      <c r="C15" s="45">
        <v>3444.85</v>
      </c>
      <c r="D15" s="45">
        <f t="shared" si="0"/>
        <v>-358.3699999999999</v>
      </c>
    </row>
    <row r="16" spans="1:4" ht="15">
      <c r="A16" s="46">
        <v>42491</v>
      </c>
      <c r="B16" s="10">
        <v>3803.22</v>
      </c>
      <c r="C16" s="45">
        <v>2269.23</v>
      </c>
      <c r="D16" s="45">
        <f t="shared" si="0"/>
        <v>-1533.9899999999998</v>
      </c>
    </row>
    <row r="17" spans="1:4" ht="15">
      <c r="A17" s="46">
        <v>42522</v>
      </c>
      <c r="B17" s="10">
        <v>3803.22</v>
      </c>
      <c r="C17" s="45">
        <v>5013.98</v>
      </c>
      <c r="D17" s="45">
        <f t="shared" si="0"/>
        <v>1210.7599999999998</v>
      </c>
    </row>
    <row r="18" spans="1:4" ht="15">
      <c r="A18" s="46">
        <v>42552</v>
      </c>
      <c r="B18" s="45">
        <v>3803.22</v>
      </c>
      <c r="C18" s="45">
        <v>3002.71</v>
      </c>
      <c r="D18" s="45">
        <f t="shared" si="0"/>
        <v>-800.5099999999998</v>
      </c>
    </row>
    <row r="19" spans="1:4" ht="15">
      <c r="A19" s="46">
        <v>42583</v>
      </c>
      <c r="B19" s="45">
        <v>3803.22</v>
      </c>
      <c r="C19" s="45">
        <v>3864.84</v>
      </c>
      <c r="D19" s="45">
        <f t="shared" si="0"/>
        <v>61.620000000000346</v>
      </c>
    </row>
    <row r="20" spans="1:4" ht="15">
      <c r="A20" s="46">
        <v>42614</v>
      </c>
      <c r="B20" s="45">
        <v>4163.94</v>
      </c>
      <c r="C20" s="45">
        <v>2396.76</v>
      </c>
      <c r="D20" s="45">
        <f t="shared" si="0"/>
        <v>-1767.1799999999994</v>
      </c>
    </row>
    <row r="21" spans="1:4" ht="15">
      <c r="A21" s="46">
        <v>42644</v>
      </c>
      <c r="B21" s="45">
        <v>4163.94</v>
      </c>
      <c r="C21" s="45">
        <v>2251.1</v>
      </c>
      <c r="D21" s="45">
        <f t="shared" si="0"/>
        <v>-1912.8399999999997</v>
      </c>
    </row>
    <row r="22" spans="1:4" ht="15">
      <c r="A22" s="46">
        <v>42675</v>
      </c>
      <c r="B22" s="45">
        <v>4788.68</v>
      </c>
      <c r="C22" s="45">
        <v>5876.34</v>
      </c>
      <c r="D22" s="45">
        <f t="shared" si="0"/>
        <v>1087.6599999999999</v>
      </c>
    </row>
    <row r="23" spans="1:4" ht="15">
      <c r="A23" s="46">
        <v>42705</v>
      </c>
      <c r="B23" s="45">
        <v>5661.34</v>
      </c>
      <c r="C23" s="45">
        <v>4935.23</v>
      </c>
      <c r="D23" s="45">
        <f t="shared" si="0"/>
        <v>-726.1100000000006</v>
      </c>
    </row>
    <row r="24" spans="1:4" ht="15">
      <c r="A24" s="11" t="s">
        <v>52</v>
      </c>
      <c r="B24" s="45">
        <f>SUM(B12:B23)+B28+B27+B70</f>
        <v>51221.55</v>
      </c>
      <c r="C24" s="45">
        <f>SUM(C12:C23)+C28+C27+C70</f>
        <v>39991.59999999999</v>
      </c>
      <c r="D24" s="45">
        <f>C24-B24</f>
        <v>-11229.950000000012</v>
      </c>
    </row>
    <row r="25" spans="1:256" ht="15">
      <c r="A25" s="64" t="s">
        <v>53</v>
      </c>
      <c r="B25" s="65"/>
      <c r="C25" s="66"/>
      <c r="D25" s="19">
        <f>D11+D24</f>
        <v>-11229.950000000012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4" ht="14.25">
      <c r="A26" s="12"/>
      <c r="B26" s="12"/>
      <c r="C26" s="12"/>
      <c r="D26" s="12"/>
    </row>
    <row r="27" spans="1:4" ht="15">
      <c r="A27" s="11" t="s">
        <v>54</v>
      </c>
      <c r="B27" s="10"/>
      <c r="C27" s="10"/>
      <c r="D27" s="10"/>
    </row>
    <row r="28" spans="1:256" ht="30">
      <c r="A28" s="47" t="s">
        <v>55</v>
      </c>
      <c r="B28" s="48"/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4" ht="14.25">
      <c r="A29" s="12"/>
      <c r="B29" s="12"/>
      <c r="C29" s="12"/>
      <c r="D29" s="12"/>
    </row>
    <row r="30" spans="1:4" ht="14.25">
      <c r="A30" s="12"/>
      <c r="B30" s="12"/>
      <c r="C30" s="12"/>
      <c r="D30" s="12"/>
    </row>
    <row r="31" spans="1:256" ht="15">
      <c r="A31" s="9" t="s">
        <v>56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5">
      <c r="A32" s="17"/>
      <c r="B32" s="17"/>
      <c r="C32" s="17"/>
      <c r="D32" s="5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30" customHeight="1">
      <c r="A33" s="15" t="s">
        <v>9</v>
      </c>
      <c r="B33" s="67" t="s">
        <v>10</v>
      </c>
      <c r="C33" s="67"/>
      <c r="D33" s="15" t="s">
        <v>57</v>
      </c>
      <c r="E33" s="4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4" ht="15.75" customHeight="1">
      <c r="A34" s="52" t="s">
        <v>70</v>
      </c>
      <c r="B34" s="68" t="s">
        <v>71</v>
      </c>
      <c r="C34" s="68"/>
      <c r="D34" s="53">
        <f>2600*7</f>
        <v>18200</v>
      </c>
    </row>
    <row r="35" spans="1:4" ht="18.75" customHeight="1">
      <c r="A35" s="52">
        <v>42430</v>
      </c>
      <c r="B35" s="60" t="s">
        <v>67</v>
      </c>
      <c r="C35" s="61"/>
      <c r="D35" s="53">
        <v>647.45</v>
      </c>
    </row>
    <row r="36" spans="1:4" ht="18" customHeight="1">
      <c r="A36" s="52"/>
      <c r="B36" s="60" t="s">
        <v>68</v>
      </c>
      <c r="C36" s="61"/>
      <c r="D36" s="53">
        <v>2687.64</v>
      </c>
    </row>
    <row r="37" spans="1:4" ht="17.25" customHeight="1">
      <c r="A37" s="52">
        <v>42461</v>
      </c>
      <c r="B37" s="60" t="s">
        <v>72</v>
      </c>
      <c r="C37" s="61"/>
      <c r="D37" s="53">
        <v>223.14</v>
      </c>
    </row>
    <row r="38" spans="1:4" ht="18" customHeight="1">
      <c r="A38" s="52">
        <v>42491</v>
      </c>
      <c r="B38" s="60" t="s">
        <v>73</v>
      </c>
      <c r="C38" s="61"/>
      <c r="D38" s="53">
        <v>3500</v>
      </c>
    </row>
    <row r="39" spans="1:4" ht="16.5" customHeight="1">
      <c r="A39" s="52">
        <v>42522</v>
      </c>
      <c r="B39" s="60" t="s">
        <v>74</v>
      </c>
      <c r="C39" s="61"/>
      <c r="D39" s="53">
        <v>648</v>
      </c>
    </row>
    <row r="40" spans="1:4" ht="19.5" customHeight="1">
      <c r="A40" s="52"/>
      <c r="B40" s="60" t="s">
        <v>75</v>
      </c>
      <c r="C40" s="61"/>
      <c r="D40" s="53">
        <v>82</v>
      </c>
    </row>
    <row r="41" spans="1:4" ht="20.25" customHeight="1">
      <c r="A41" s="52"/>
      <c r="B41" s="60" t="s">
        <v>76</v>
      </c>
      <c r="C41" s="61"/>
      <c r="D41" s="53">
        <v>1166.54</v>
      </c>
    </row>
    <row r="42" spans="1:4" ht="18" customHeight="1">
      <c r="A42" s="52">
        <v>42552</v>
      </c>
      <c r="B42" s="60" t="s">
        <v>80</v>
      </c>
      <c r="C42" s="61"/>
      <c r="D42" s="53">
        <v>212</v>
      </c>
    </row>
    <row r="43" spans="1:4" ht="21.75" customHeight="1">
      <c r="A43" s="52"/>
      <c r="B43" s="60" t="s">
        <v>81</v>
      </c>
      <c r="C43" s="61"/>
      <c r="D43" s="53">
        <v>1592.87</v>
      </c>
    </row>
    <row r="44" spans="1:4" ht="30" customHeight="1">
      <c r="A44" s="52"/>
      <c r="B44" s="58" t="s">
        <v>77</v>
      </c>
      <c r="C44" s="69"/>
      <c r="D44" s="53">
        <v>3728.54</v>
      </c>
    </row>
    <row r="45" spans="1:4" ht="16.5" customHeight="1">
      <c r="A45" s="52">
        <v>42583</v>
      </c>
      <c r="B45" s="58" t="s">
        <v>78</v>
      </c>
      <c r="C45" s="69"/>
      <c r="D45" s="53">
        <v>5582.27</v>
      </c>
    </row>
    <row r="46" spans="1:4" ht="16.5" customHeight="1">
      <c r="A46" s="52"/>
      <c r="B46" s="58" t="s">
        <v>87</v>
      </c>
      <c r="C46" s="59"/>
      <c r="D46" s="53">
        <v>2440</v>
      </c>
    </row>
    <row r="47" spans="1:4" ht="18.75" customHeight="1">
      <c r="A47" s="52">
        <v>42614</v>
      </c>
      <c r="B47" s="58" t="s">
        <v>79</v>
      </c>
      <c r="C47" s="69"/>
      <c r="D47" s="53">
        <v>960</v>
      </c>
    </row>
    <row r="48" spans="1:4" ht="30" customHeight="1">
      <c r="A48" s="52">
        <v>42644</v>
      </c>
      <c r="B48" s="58" t="s">
        <v>82</v>
      </c>
      <c r="C48" s="69"/>
      <c r="D48" s="53">
        <v>1171.71</v>
      </c>
    </row>
    <row r="49" spans="1:4" ht="30" customHeight="1">
      <c r="A49" s="52">
        <v>42705</v>
      </c>
      <c r="B49" s="58" t="s">
        <v>83</v>
      </c>
      <c r="C49" s="69"/>
      <c r="D49" s="53">
        <v>262.64</v>
      </c>
    </row>
    <row r="50" spans="1:4" ht="17.25" customHeight="1">
      <c r="A50" s="52">
        <v>42705</v>
      </c>
      <c r="B50" s="58" t="s">
        <v>84</v>
      </c>
      <c r="C50" s="69"/>
      <c r="D50" s="53">
        <v>962.27</v>
      </c>
    </row>
    <row r="51" spans="1:4" ht="30" customHeight="1">
      <c r="A51" s="54"/>
      <c r="B51" s="70" t="s">
        <v>85</v>
      </c>
      <c r="C51" s="70"/>
      <c r="D51" s="53">
        <v>52</v>
      </c>
    </row>
    <row r="52" spans="1:4" ht="18.75" customHeight="1">
      <c r="A52" s="54"/>
      <c r="B52" s="58" t="s">
        <v>86</v>
      </c>
      <c r="C52" s="59"/>
      <c r="D52" s="53">
        <v>1519.74</v>
      </c>
    </row>
    <row r="53" spans="1:4" ht="30" customHeight="1">
      <c r="A53" s="71" t="s">
        <v>38</v>
      </c>
      <c r="B53" s="71"/>
      <c r="C53" s="71"/>
      <c r="D53" s="53">
        <f>SUM(D34:D52)</f>
        <v>45638.80999999999</v>
      </c>
    </row>
    <row r="54" spans="1:4" ht="14.25">
      <c r="A54" s="12"/>
      <c r="B54" s="12"/>
      <c r="C54" s="12"/>
      <c r="D54" s="12"/>
    </row>
    <row r="55" spans="1:256" ht="15">
      <c r="A55" s="9" t="s">
        <v>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4" ht="14.25">
      <c r="A56" s="12"/>
      <c r="B56" s="12"/>
      <c r="C56" s="12"/>
      <c r="D56" s="12"/>
    </row>
    <row r="57" spans="1:4" ht="14.25">
      <c r="A57" s="12"/>
      <c r="B57" s="12"/>
      <c r="C57" s="12"/>
      <c r="D57" s="12"/>
    </row>
    <row r="58" spans="1:256" ht="60">
      <c r="A58" s="15" t="s">
        <v>63</v>
      </c>
      <c r="B58" s="15" t="s">
        <v>64</v>
      </c>
      <c r="C58" s="15" t="s">
        <v>65</v>
      </c>
      <c r="D58" s="15" t="s">
        <v>66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4" ht="14.25">
      <c r="A59" s="10"/>
      <c r="B59" s="10"/>
      <c r="C59" s="10"/>
      <c r="D59" s="10"/>
    </row>
    <row r="60" spans="1:4" ht="15">
      <c r="A60" s="57">
        <f>'2015'!D50</f>
        <v>0</v>
      </c>
      <c r="B60" s="19">
        <f>C24</f>
        <v>39991.59999999999</v>
      </c>
      <c r="C60" s="11">
        <f>D53</f>
        <v>45638.80999999999</v>
      </c>
      <c r="D60" s="19">
        <f>A60+B60-C60</f>
        <v>-5647.209999999999</v>
      </c>
    </row>
    <row r="61" spans="1:4" ht="14.25">
      <c r="A61" s="10"/>
      <c r="B61" s="10"/>
      <c r="C61" s="10"/>
      <c r="D61" s="10"/>
    </row>
    <row r="62" spans="1:4" ht="14.25">
      <c r="A62" s="10"/>
      <c r="B62" s="10"/>
      <c r="C62" s="10"/>
      <c r="D62" s="10"/>
    </row>
    <row r="64" spans="1:4" ht="15">
      <c r="A64" s="9" t="s">
        <v>59</v>
      </c>
      <c r="C64" s="12"/>
      <c r="D64" s="12"/>
    </row>
    <row r="65" spans="1:4" ht="14.25">
      <c r="A65" s="12"/>
      <c r="B65" s="12"/>
      <c r="C65" s="12"/>
      <c r="D65" s="12"/>
    </row>
    <row r="66" spans="1:256" ht="30">
      <c r="A66" s="15" t="s">
        <v>17</v>
      </c>
      <c r="B66" s="15" t="s">
        <v>18</v>
      </c>
      <c r="C66" s="15" t="s">
        <v>15</v>
      </c>
      <c r="D66" s="55" t="s">
        <v>60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4" ht="14.25">
      <c r="A67" s="10"/>
      <c r="B67" s="10"/>
      <c r="C67" s="10"/>
      <c r="D67" s="56"/>
    </row>
    <row r="68" spans="1:4" ht="14.25">
      <c r="A68" s="10"/>
      <c r="B68" s="10"/>
      <c r="C68" s="10"/>
      <c r="D68" s="10"/>
    </row>
    <row r="69" spans="1:4" ht="14.25">
      <c r="A69" s="10"/>
      <c r="B69" s="10"/>
      <c r="C69" s="10"/>
      <c r="D69" s="10"/>
    </row>
    <row r="70" spans="1:4" ht="15">
      <c r="A70" s="11" t="s">
        <v>6</v>
      </c>
      <c r="B70" s="10">
        <f>SUM(B67:B69)</f>
        <v>0</v>
      </c>
      <c r="C70" s="10">
        <f>SUM(C67:C69)</f>
        <v>0</v>
      </c>
      <c r="D70" s="10"/>
    </row>
  </sheetData>
  <sheetProtection/>
  <mergeCells count="24">
    <mergeCell ref="B47:C47"/>
    <mergeCell ref="B48:C48"/>
    <mergeCell ref="B49:C49"/>
    <mergeCell ref="B50:C50"/>
    <mergeCell ref="B51:C51"/>
    <mergeCell ref="A53:C53"/>
    <mergeCell ref="B52:C52"/>
    <mergeCell ref="A6:B6"/>
    <mergeCell ref="A8:D8"/>
    <mergeCell ref="A25:C25"/>
    <mergeCell ref="B33:C33"/>
    <mergeCell ref="B34:C34"/>
    <mergeCell ref="B45:C45"/>
    <mergeCell ref="B35:C35"/>
    <mergeCell ref="B36:C36"/>
    <mergeCell ref="B43:C43"/>
    <mergeCell ref="B44:C44"/>
    <mergeCell ref="B46:C46"/>
    <mergeCell ref="B37:C37"/>
    <mergeCell ref="B38:C38"/>
    <mergeCell ref="B39:C39"/>
    <mergeCell ref="B40:C40"/>
    <mergeCell ref="B41:C41"/>
    <mergeCell ref="B42:C4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9">
      <selection activeCell="C4" sqref="C4"/>
    </sheetView>
  </sheetViews>
  <sheetFormatPr defaultColWidth="9.140625" defaultRowHeight="12.75"/>
  <cols>
    <col min="1" max="1" width="17.7109375" style="0" customWidth="1"/>
    <col min="2" max="2" width="26.421875" style="0" customWidth="1"/>
    <col min="3" max="3" width="25.00390625" style="0" customWidth="1"/>
    <col min="4" max="4" width="19.421875" style="0" customWidth="1"/>
    <col min="5" max="5" width="13.00390625" style="0" customWidth="1"/>
    <col min="6" max="6" width="12.57421875" style="0" customWidth="1"/>
    <col min="7" max="7" width="17.421875" style="0" customWidth="1"/>
    <col min="8" max="8" width="11.28125" style="0" customWidth="1"/>
  </cols>
  <sheetData>
    <row r="1" ht="12.75">
      <c r="A1" s="8" t="s">
        <v>20</v>
      </c>
    </row>
    <row r="3" spans="1:2" ht="12.75">
      <c r="A3" s="8" t="s">
        <v>1</v>
      </c>
      <c r="B3" s="8" t="s">
        <v>32</v>
      </c>
    </row>
    <row r="4" spans="1:3" ht="25.5" customHeight="1">
      <c r="A4" s="72" t="s">
        <v>0</v>
      </c>
      <c r="B4" s="72"/>
      <c r="C4" s="8" t="s">
        <v>23</v>
      </c>
    </row>
    <row r="5" ht="12.75">
      <c r="C5" s="3"/>
    </row>
    <row r="6" spans="1:6" ht="12.75">
      <c r="A6" s="2" t="s">
        <v>24</v>
      </c>
      <c r="C6" s="73" t="s">
        <v>26</v>
      </c>
      <c r="D6" s="74" t="s">
        <v>27</v>
      </c>
      <c r="E6" s="74"/>
      <c r="F6" s="74"/>
    </row>
    <row r="7" spans="1:6" ht="12.75">
      <c r="A7" s="2" t="s">
        <v>25</v>
      </c>
      <c r="C7" s="73"/>
      <c r="D7" s="74" t="s">
        <v>28</v>
      </c>
      <c r="E7" s="74"/>
      <c r="F7" s="74"/>
    </row>
    <row r="8" spans="3:6" ht="12.75">
      <c r="C8" s="3"/>
      <c r="D8" s="74" t="s">
        <v>29</v>
      </c>
      <c r="E8" s="74"/>
      <c r="F8" s="74"/>
    </row>
    <row r="9" spans="1:4" ht="12.75">
      <c r="A9" s="2" t="s">
        <v>40</v>
      </c>
      <c r="C9" s="2"/>
      <c r="D9" s="2" t="s">
        <v>30</v>
      </c>
    </row>
    <row r="11" s="1" customFormat="1" ht="15.75">
      <c r="A11" s="9" t="s">
        <v>37</v>
      </c>
    </row>
    <row r="12" s="1" customFormat="1" ht="6.75" customHeight="1"/>
    <row r="13" spans="1:3" s="1" customFormat="1" ht="20.25" customHeight="1">
      <c r="A13" s="29" t="s">
        <v>21</v>
      </c>
      <c r="B13" s="30">
        <v>0</v>
      </c>
      <c r="C13" s="30">
        <v>0</v>
      </c>
    </row>
    <row r="14" spans="1:4" ht="29.25" customHeight="1">
      <c r="A14" s="23" t="s">
        <v>2</v>
      </c>
      <c r="B14" s="24" t="s">
        <v>3</v>
      </c>
      <c r="C14" s="24" t="s">
        <v>4</v>
      </c>
      <c r="D14" s="34" t="s">
        <v>41</v>
      </c>
    </row>
    <row r="15" spans="1:4" ht="15.75">
      <c r="A15" s="16">
        <v>42005</v>
      </c>
      <c r="B15" s="25"/>
      <c r="C15" s="25"/>
      <c r="D15" s="35">
        <f>C15-B15</f>
        <v>0</v>
      </c>
    </row>
    <row r="16" spans="1:4" ht="15.75">
      <c r="A16" s="16">
        <v>42036</v>
      </c>
      <c r="B16" s="25"/>
      <c r="C16" s="25"/>
      <c r="D16" s="35">
        <f aca="true" t="shared" si="0" ref="D16:D28">C16-B16</f>
        <v>0</v>
      </c>
    </row>
    <row r="17" spans="1:4" ht="15.75">
      <c r="A17" s="16">
        <v>42064</v>
      </c>
      <c r="B17" s="25"/>
      <c r="C17" s="25"/>
      <c r="D17" s="35">
        <f t="shared" si="0"/>
        <v>0</v>
      </c>
    </row>
    <row r="18" spans="1:4" ht="15.75">
      <c r="A18" s="16">
        <v>42095</v>
      </c>
      <c r="B18" s="25"/>
      <c r="C18" s="25"/>
      <c r="D18" s="35">
        <f t="shared" si="0"/>
        <v>0</v>
      </c>
    </row>
    <row r="19" spans="1:4" ht="15.75">
      <c r="A19" s="16">
        <v>42125</v>
      </c>
      <c r="B19" s="25"/>
      <c r="C19" s="25"/>
      <c r="D19" s="35">
        <f t="shared" si="0"/>
        <v>0</v>
      </c>
    </row>
    <row r="20" spans="1:4" ht="15.75">
      <c r="A20" s="16">
        <v>42156</v>
      </c>
      <c r="B20" s="25"/>
      <c r="C20" s="25"/>
      <c r="D20" s="35">
        <f t="shared" si="0"/>
        <v>0</v>
      </c>
    </row>
    <row r="21" spans="1:4" ht="15.75">
      <c r="A21" s="16">
        <v>42186</v>
      </c>
      <c r="B21" s="25"/>
      <c r="C21" s="25"/>
      <c r="D21" s="35">
        <f t="shared" si="0"/>
        <v>0</v>
      </c>
    </row>
    <row r="22" spans="1:4" ht="15.75">
      <c r="A22" s="16">
        <v>42217</v>
      </c>
      <c r="B22" s="25"/>
      <c r="C22" s="25"/>
      <c r="D22" s="35">
        <f t="shared" si="0"/>
        <v>0</v>
      </c>
    </row>
    <row r="23" spans="1:4" ht="15.75">
      <c r="A23" s="16">
        <v>42248</v>
      </c>
      <c r="B23" s="25"/>
      <c r="C23" s="25"/>
      <c r="D23" s="35">
        <f t="shared" si="0"/>
        <v>0</v>
      </c>
    </row>
    <row r="24" spans="1:4" ht="15.75">
      <c r="A24" s="16">
        <v>42278</v>
      </c>
      <c r="B24" s="25"/>
      <c r="C24" s="25"/>
      <c r="D24" s="35">
        <f t="shared" si="0"/>
        <v>0</v>
      </c>
    </row>
    <row r="25" spans="1:4" ht="15.75">
      <c r="A25" s="16">
        <v>42309</v>
      </c>
      <c r="B25" s="25"/>
      <c r="C25" s="25"/>
      <c r="D25" s="35">
        <f t="shared" si="0"/>
        <v>0</v>
      </c>
    </row>
    <row r="26" spans="1:4" ht="15.75">
      <c r="A26" s="16">
        <v>42339</v>
      </c>
      <c r="B26" s="25"/>
      <c r="C26" s="25"/>
      <c r="D26" s="35">
        <f t="shared" si="0"/>
        <v>0</v>
      </c>
    </row>
    <row r="27" spans="1:4" s="2" customFormat="1" ht="15.75">
      <c r="A27" s="26" t="s">
        <v>5</v>
      </c>
      <c r="B27" s="25">
        <f>SUM(B15:B26)+B53+B31</f>
        <v>0</v>
      </c>
      <c r="C27" s="25">
        <f>SUM(C15:C26)+C53+C31</f>
        <v>0</v>
      </c>
      <c r="D27" s="35">
        <f t="shared" si="0"/>
        <v>0</v>
      </c>
    </row>
    <row r="28" spans="1:4" s="2" customFormat="1" ht="15.75">
      <c r="A28" s="27" t="s">
        <v>7</v>
      </c>
      <c r="B28" s="28">
        <f>B13+B27</f>
        <v>0</v>
      </c>
      <c r="C28" s="28">
        <f>C13+C27</f>
        <v>0</v>
      </c>
      <c r="D28" s="35">
        <f t="shared" si="0"/>
        <v>0</v>
      </c>
    </row>
    <row r="29" spans="1:4" s="2" customFormat="1" ht="15">
      <c r="A29" s="5"/>
      <c r="B29" s="4"/>
      <c r="C29" s="4"/>
      <c r="D29" s="4"/>
    </row>
    <row r="30" spans="1:4" s="2" customFormat="1" ht="15">
      <c r="A30" s="5"/>
      <c r="B30" s="4"/>
      <c r="C30" s="4"/>
      <c r="D30" s="4"/>
    </row>
    <row r="31" spans="1:4" s="2" customFormat="1" ht="15">
      <c r="A31" s="5" t="s">
        <v>8</v>
      </c>
      <c r="B31" s="4"/>
      <c r="C31" s="4">
        <f>B31</f>
        <v>0</v>
      </c>
      <c r="D31" s="4"/>
    </row>
    <row r="32" spans="1:4" s="2" customFormat="1" ht="15">
      <c r="A32" s="5"/>
      <c r="B32" s="4"/>
      <c r="C32" s="4"/>
      <c r="D32" s="4"/>
    </row>
    <row r="33" spans="1:2" ht="15">
      <c r="A33" s="6"/>
      <c r="B33" s="7"/>
    </row>
    <row r="34" spans="1:2" ht="15.75">
      <c r="A34" s="9" t="s">
        <v>33</v>
      </c>
      <c r="B34" s="1"/>
    </row>
    <row r="35" spans="1:7" ht="17.25" customHeight="1">
      <c r="A35" s="13" t="s">
        <v>22</v>
      </c>
      <c r="B35" s="13"/>
      <c r="C35" s="13"/>
      <c r="D35" s="13"/>
      <c r="E35" s="13"/>
      <c r="F35" s="13"/>
      <c r="G35" s="14">
        <v>0</v>
      </c>
    </row>
    <row r="36" spans="1:8" ht="30">
      <c r="A36" s="15" t="s">
        <v>9</v>
      </c>
      <c r="B36" s="67" t="s">
        <v>10</v>
      </c>
      <c r="C36" s="67"/>
      <c r="D36" s="15" t="s">
        <v>11</v>
      </c>
      <c r="E36" s="15" t="s">
        <v>12</v>
      </c>
      <c r="F36" s="15" t="s">
        <v>13</v>
      </c>
      <c r="G36" s="15" t="s">
        <v>14</v>
      </c>
      <c r="H36" s="12"/>
    </row>
    <row r="37" spans="1:8" ht="29.25" customHeight="1">
      <c r="A37" s="31">
        <v>42278</v>
      </c>
      <c r="B37" s="58"/>
      <c r="C37" s="69"/>
      <c r="D37" s="10"/>
      <c r="E37" s="10"/>
      <c r="F37" s="10"/>
      <c r="G37" s="10"/>
      <c r="H37" s="12"/>
    </row>
    <row r="38" spans="1:8" ht="18" customHeight="1">
      <c r="A38" s="16">
        <v>42309</v>
      </c>
      <c r="B38" s="58"/>
      <c r="C38" s="69"/>
      <c r="D38" s="10"/>
      <c r="E38" s="10"/>
      <c r="F38" s="10"/>
      <c r="G38" s="10"/>
      <c r="H38" s="12"/>
    </row>
    <row r="39" spans="1:8" ht="18" customHeight="1">
      <c r="A39" s="16">
        <v>42339</v>
      </c>
      <c r="B39" s="58"/>
      <c r="C39" s="69"/>
      <c r="D39" s="10"/>
      <c r="E39" s="10"/>
      <c r="F39" s="10"/>
      <c r="G39" s="10"/>
      <c r="H39" s="12"/>
    </row>
    <row r="40" spans="1:8" ht="15">
      <c r="A40" s="16">
        <v>42005</v>
      </c>
      <c r="B40" s="76"/>
      <c r="C40" s="77"/>
      <c r="D40" s="10"/>
      <c r="E40" s="10"/>
      <c r="F40" s="10"/>
      <c r="G40" s="10"/>
      <c r="H40" s="12"/>
    </row>
    <row r="41" spans="1:8" ht="15">
      <c r="A41" s="10"/>
      <c r="B41" s="76"/>
      <c r="C41" s="77"/>
      <c r="D41" s="10"/>
      <c r="E41" s="10"/>
      <c r="F41" s="10"/>
      <c r="G41" s="10"/>
      <c r="H41" s="17"/>
    </row>
    <row r="42" spans="1:7" ht="15">
      <c r="A42" s="11" t="s">
        <v>5</v>
      </c>
      <c r="B42" s="78"/>
      <c r="C42" s="78"/>
      <c r="D42" s="10">
        <f>SUM(D37:D41)</f>
        <v>0</v>
      </c>
      <c r="E42" s="10">
        <f>SUM(E37:E41)</f>
        <v>0</v>
      </c>
      <c r="F42" s="10">
        <f>SUM(F37:F41)</f>
        <v>0</v>
      </c>
      <c r="G42" s="10">
        <f>SUM(G37:G41)</f>
        <v>0</v>
      </c>
    </row>
    <row r="43" spans="1:8" ht="15">
      <c r="A43" s="75" t="s">
        <v>38</v>
      </c>
      <c r="B43" s="75"/>
      <c r="C43" s="75"/>
      <c r="D43" s="75"/>
      <c r="E43" s="75"/>
      <c r="F43" s="75"/>
      <c r="G43" s="33">
        <f>SUM(D42:G42)</f>
        <v>0</v>
      </c>
      <c r="H43" s="32"/>
    </row>
    <row r="44" spans="1:7" ht="15">
      <c r="A44" s="75" t="s">
        <v>39</v>
      </c>
      <c r="B44" s="75"/>
      <c r="C44" s="75"/>
      <c r="D44" s="75"/>
      <c r="E44" s="75"/>
      <c r="F44" s="75"/>
      <c r="G44" s="11">
        <f>G35+G43</f>
        <v>0</v>
      </c>
    </row>
    <row r="45" spans="1:8" ht="14.25">
      <c r="A45" s="12"/>
      <c r="B45" s="12"/>
      <c r="C45" s="12"/>
      <c r="D45" s="12"/>
      <c r="E45" s="12"/>
      <c r="F45" s="12"/>
      <c r="G45" s="12"/>
      <c r="H45" s="12"/>
    </row>
    <row r="46" s="1" customFormat="1" ht="15.75">
      <c r="A46" s="1" t="s">
        <v>34</v>
      </c>
    </row>
    <row r="48" spans="1:4" ht="46.5" customHeight="1">
      <c r="A48" s="18" t="s">
        <v>9</v>
      </c>
      <c r="B48" s="18" t="s">
        <v>15</v>
      </c>
      <c r="C48" s="18" t="s">
        <v>16</v>
      </c>
      <c r="D48" s="18" t="s">
        <v>31</v>
      </c>
    </row>
    <row r="49" spans="1:4" ht="14.25">
      <c r="A49" s="10"/>
      <c r="B49" s="10"/>
      <c r="C49" s="10"/>
      <c r="D49" s="10"/>
    </row>
    <row r="50" spans="1:4" ht="15">
      <c r="A50" s="11" t="s">
        <v>36</v>
      </c>
      <c r="B50" s="19">
        <f>C28</f>
        <v>0</v>
      </c>
      <c r="C50" s="11">
        <f>G44</f>
        <v>0</v>
      </c>
      <c r="D50" s="19">
        <f>B50-C50</f>
        <v>0</v>
      </c>
    </row>
    <row r="51" spans="1:4" ht="14.25">
      <c r="A51" s="10"/>
      <c r="B51" s="10"/>
      <c r="C51" s="10"/>
      <c r="D51" s="10"/>
    </row>
    <row r="52" spans="1:4" ht="14.25">
      <c r="A52" s="10"/>
      <c r="B52" s="10"/>
      <c r="C52" s="10"/>
      <c r="D52" s="10"/>
    </row>
    <row r="53" spans="1:4" ht="12.75">
      <c r="A53" s="7"/>
      <c r="B53" s="7"/>
      <c r="C53" s="7"/>
      <c r="D53" s="7"/>
    </row>
    <row r="55" spans="1:2" ht="15.75">
      <c r="A55" s="1" t="s">
        <v>35</v>
      </c>
      <c r="B55" s="1"/>
    </row>
    <row r="57" spans="1:4" ht="34.5" customHeight="1">
      <c r="A57" s="20" t="s">
        <v>17</v>
      </c>
      <c r="B57" s="20" t="s">
        <v>18</v>
      </c>
      <c r="C57" s="21" t="s">
        <v>15</v>
      </c>
      <c r="D57" s="22" t="s">
        <v>19</v>
      </c>
    </row>
    <row r="58" spans="1:4" ht="14.25">
      <c r="A58" s="10"/>
      <c r="B58" s="10"/>
      <c r="C58" s="10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0"/>
      <c r="C60" s="10"/>
      <c r="D60" s="10"/>
    </row>
    <row r="61" spans="1:4" ht="14.25">
      <c r="A61" s="10"/>
      <c r="B61" s="10"/>
      <c r="C61" s="10"/>
      <c r="D61" s="10"/>
    </row>
    <row r="62" spans="1:4" ht="15">
      <c r="A62" s="11" t="s">
        <v>6</v>
      </c>
      <c r="B62" s="10">
        <f>SUM(B58:B61)</f>
        <v>0</v>
      </c>
      <c r="C62" s="10">
        <f>SUM(C58:C61)</f>
        <v>0</v>
      </c>
      <c r="D62" s="10"/>
    </row>
  </sheetData>
  <sheetProtection/>
  <mergeCells count="14">
    <mergeCell ref="B37:C37"/>
    <mergeCell ref="A43:F43"/>
    <mergeCell ref="A44:F44"/>
    <mergeCell ref="B41:C41"/>
    <mergeCell ref="B42:C42"/>
    <mergeCell ref="B38:C38"/>
    <mergeCell ref="B39:C39"/>
    <mergeCell ref="B40:C40"/>
    <mergeCell ref="A4:B4"/>
    <mergeCell ref="C6:C7"/>
    <mergeCell ref="D6:F6"/>
    <mergeCell ref="D7:F7"/>
    <mergeCell ref="D8:F8"/>
    <mergeCell ref="B36:C36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43">
      <selection activeCell="H62" sqref="H62"/>
    </sheetView>
  </sheetViews>
  <sheetFormatPr defaultColWidth="9.140625" defaultRowHeight="12.75"/>
  <cols>
    <col min="1" max="1" width="25.8515625" style="0" customWidth="1"/>
    <col min="2" max="2" width="28.28125" style="0" customWidth="1"/>
    <col min="3" max="3" width="30.00390625" style="0" customWidth="1"/>
    <col min="4" max="4" width="25.140625" style="0" customWidth="1"/>
  </cols>
  <sheetData>
    <row r="1" spans="1:4" ht="15">
      <c r="A1" s="17" t="s">
        <v>42</v>
      </c>
      <c r="B1" s="17"/>
      <c r="C1" s="17"/>
      <c r="D1" s="17"/>
    </row>
    <row r="2" spans="1:4" ht="15">
      <c r="A2" s="17" t="s">
        <v>43</v>
      </c>
      <c r="B2" s="8" t="s">
        <v>32</v>
      </c>
      <c r="C2" s="17"/>
      <c r="D2" s="17"/>
    </row>
    <row r="3" spans="1:4" ht="14.25">
      <c r="A3" s="12" t="s">
        <v>0</v>
      </c>
      <c r="B3" s="8" t="s">
        <v>69</v>
      </c>
      <c r="C3" s="37"/>
      <c r="D3" s="12"/>
    </row>
    <row r="4" spans="1:4" ht="15">
      <c r="A4" s="12" t="s">
        <v>44</v>
      </c>
      <c r="B4" s="12" t="s">
        <v>88</v>
      </c>
      <c r="C4" s="12"/>
      <c r="D4" s="17"/>
    </row>
    <row r="5" spans="1:4" ht="14.25">
      <c r="A5" s="12" t="s">
        <v>46</v>
      </c>
      <c r="B5" s="37"/>
      <c r="C5" s="37"/>
      <c r="D5" s="37"/>
    </row>
    <row r="6" spans="1:4" ht="28.5">
      <c r="A6" s="62" t="s">
        <v>93</v>
      </c>
      <c r="B6" s="62"/>
      <c r="C6" s="39" t="s">
        <v>94</v>
      </c>
      <c r="D6" s="40"/>
    </row>
    <row r="7" spans="1:4" ht="14.25">
      <c r="A7" s="38"/>
      <c r="B7" s="41"/>
      <c r="C7" s="41"/>
      <c r="D7" s="39"/>
    </row>
    <row r="8" spans="1:4" ht="15">
      <c r="A8" s="63" t="s">
        <v>47</v>
      </c>
      <c r="B8" s="63"/>
      <c r="C8" s="63"/>
      <c r="D8" s="63"/>
    </row>
    <row r="9" spans="1:4" ht="14.25">
      <c r="A9" s="37"/>
      <c r="B9" s="37"/>
      <c r="C9" s="37"/>
      <c r="D9" s="42"/>
    </row>
    <row r="10" spans="1:4" ht="30">
      <c r="A10" s="15" t="s">
        <v>2</v>
      </c>
      <c r="B10" s="15" t="s">
        <v>48</v>
      </c>
      <c r="C10" s="15" t="s">
        <v>49</v>
      </c>
      <c r="D10" s="15" t="s">
        <v>50</v>
      </c>
    </row>
    <row r="11" spans="1:4" ht="15">
      <c r="A11" s="44" t="s">
        <v>89</v>
      </c>
      <c r="B11" s="45"/>
      <c r="C11" s="45"/>
      <c r="D11" s="45">
        <f>'2016'!D25</f>
        <v>-11229.950000000012</v>
      </c>
    </row>
    <row r="12" spans="1:4" ht="15">
      <c r="A12" s="46">
        <v>42736</v>
      </c>
      <c r="B12" s="10">
        <v>2162.76</v>
      </c>
      <c r="C12" s="10">
        <v>1509.93</v>
      </c>
      <c r="D12" s="45">
        <f>C12-B12</f>
        <v>-652.8300000000002</v>
      </c>
    </row>
    <row r="13" spans="1:4" ht="15">
      <c r="A13" s="46">
        <v>42767</v>
      </c>
      <c r="B13" s="10">
        <v>2018.34</v>
      </c>
      <c r="C13" s="10">
        <v>1882.11</v>
      </c>
      <c r="D13" s="45">
        <f aca="true" t="shared" si="0" ref="D13:D23">C13-B13</f>
        <v>-136.23000000000002</v>
      </c>
    </row>
    <row r="14" spans="1:4" ht="15">
      <c r="A14" s="46">
        <v>42795</v>
      </c>
      <c r="B14" s="10">
        <v>5576.67</v>
      </c>
      <c r="C14" s="10">
        <v>1696.04</v>
      </c>
      <c r="D14" s="45">
        <f t="shared" si="0"/>
        <v>-3880.63</v>
      </c>
    </row>
    <row r="15" spans="1:4" ht="15">
      <c r="A15" s="46">
        <v>42826</v>
      </c>
      <c r="B15" s="10">
        <v>3829.49</v>
      </c>
      <c r="C15" s="45">
        <v>5776.73</v>
      </c>
      <c r="D15" s="45">
        <f t="shared" si="0"/>
        <v>1947.2399999999998</v>
      </c>
    </row>
    <row r="16" spans="1:4" ht="15">
      <c r="A16" s="46">
        <v>42856</v>
      </c>
      <c r="B16" s="10">
        <v>3829.49</v>
      </c>
      <c r="C16" s="45">
        <v>1599.93</v>
      </c>
      <c r="D16" s="45">
        <f t="shared" si="0"/>
        <v>-2229.5599999999995</v>
      </c>
    </row>
    <row r="17" spans="1:4" ht="15">
      <c r="A17" s="46">
        <v>42887</v>
      </c>
      <c r="B17" s="10">
        <v>3829.49</v>
      </c>
      <c r="C17" s="45">
        <v>6565.49</v>
      </c>
      <c r="D17" s="45">
        <f t="shared" si="0"/>
        <v>2736</v>
      </c>
    </row>
    <row r="18" spans="1:4" ht="15">
      <c r="A18" s="46">
        <v>42917</v>
      </c>
      <c r="B18" s="45">
        <v>3829.49</v>
      </c>
      <c r="C18" s="45">
        <v>3463.37</v>
      </c>
      <c r="D18" s="45">
        <f t="shared" si="0"/>
        <v>-366.1199999999999</v>
      </c>
    </row>
    <row r="19" spans="1:4" ht="15">
      <c r="A19" s="46">
        <v>42948</v>
      </c>
      <c r="B19" s="45">
        <v>3829.49</v>
      </c>
      <c r="C19" s="45">
        <v>1427.38</v>
      </c>
      <c r="D19" s="45">
        <f t="shared" si="0"/>
        <v>-2402.1099999999997</v>
      </c>
    </row>
    <row r="20" spans="1:4" ht="15">
      <c r="A20" s="46">
        <v>42979</v>
      </c>
      <c r="B20" s="45">
        <v>3829.49</v>
      </c>
      <c r="C20" s="45">
        <v>6288.7</v>
      </c>
      <c r="D20" s="45">
        <f t="shared" si="0"/>
        <v>2459.21</v>
      </c>
    </row>
    <row r="21" spans="1:4" ht="15">
      <c r="A21" s="46">
        <v>43009</v>
      </c>
      <c r="B21" s="45">
        <v>3829.49</v>
      </c>
      <c r="C21" s="45">
        <v>2650.85</v>
      </c>
      <c r="D21" s="45">
        <f t="shared" si="0"/>
        <v>-1178.6399999999999</v>
      </c>
    </row>
    <row r="22" spans="1:4" ht="15">
      <c r="A22" s="46">
        <v>43040</v>
      </c>
      <c r="B22" s="45">
        <v>3829.49</v>
      </c>
      <c r="C22" s="45">
        <v>3002.95</v>
      </c>
      <c r="D22" s="45">
        <f t="shared" si="0"/>
        <v>-826.54</v>
      </c>
    </row>
    <row r="23" spans="1:4" ht="15">
      <c r="A23" s="46">
        <v>43070</v>
      </c>
      <c r="B23" s="45">
        <v>3829.49</v>
      </c>
      <c r="C23" s="45">
        <v>5000.99</v>
      </c>
      <c r="D23" s="45">
        <f t="shared" si="0"/>
        <v>1171.5</v>
      </c>
    </row>
    <row r="24" spans="1:4" ht="15">
      <c r="A24" s="11" t="s">
        <v>52</v>
      </c>
      <c r="B24" s="45">
        <f>SUM(B12:B23)+B28+B27+B66</f>
        <v>131269.74</v>
      </c>
      <c r="C24" s="45">
        <f>SUM(C12:C23)+C28+C27+C66</f>
        <v>43339.469999999994</v>
      </c>
      <c r="D24" s="45">
        <f>C24-B24</f>
        <v>-87930.26999999999</v>
      </c>
    </row>
    <row r="25" spans="1:4" ht="15">
      <c r="A25" s="64" t="s">
        <v>53</v>
      </c>
      <c r="B25" s="65"/>
      <c r="C25" s="66"/>
      <c r="D25" s="19">
        <f>D11+D24</f>
        <v>-99160.22</v>
      </c>
    </row>
    <row r="26" spans="1:4" ht="14.25">
      <c r="A26" s="12"/>
      <c r="B26" s="12"/>
      <c r="C26" s="12"/>
      <c r="D26" s="12"/>
    </row>
    <row r="27" spans="1:4" ht="15">
      <c r="A27" s="11" t="s">
        <v>54</v>
      </c>
      <c r="B27" s="10"/>
      <c r="C27" s="10"/>
      <c r="D27" s="10"/>
    </row>
    <row r="28" spans="1:5" ht="45">
      <c r="A28" s="47" t="s">
        <v>55</v>
      </c>
      <c r="B28" s="48">
        <f>84571.56</f>
        <v>84571.56</v>
      </c>
      <c r="C28" s="48"/>
      <c r="D28" s="48"/>
      <c r="E28" t="s">
        <v>99</v>
      </c>
    </row>
    <row r="29" spans="1:4" ht="14.25">
      <c r="A29" s="12"/>
      <c r="B29" s="12"/>
      <c r="C29" s="12"/>
      <c r="D29" s="12"/>
    </row>
    <row r="30" spans="1:4" ht="14.25">
      <c r="A30" s="12"/>
      <c r="B30" s="12"/>
      <c r="C30" s="12"/>
      <c r="D30" s="12"/>
    </row>
    <row r="31" spans="1:4" ht="15">
      <c r="A31" s="9" t="s">
        <v>56</v>
      </c>
      <c r="B31" s="9"/>
      <c r="C31" s="9"/>
      <c r="D31" s="9"/>
    </row>
    <row r="32" spans="1:4" ht="15">
      <c r="A32" s="17"/>
      <c r="B32" s="17"/>
      <c r="C32" s="17"/>
      <c r="D32" s="50"/>
    </row>
    <row r="33" spans="1:4" ht="15">
      <c r="A33" s="15" t="s">
        <v>9</v>
      </c>
      <c r="B33" s="67" t="s">
        <v>10</v>
      </c>
      <c r="C33" s="67"/>
      <c r="D33" s="15" t="s">
        <v>57</v>
      </c>
    </row>
    <row r="34" spans="1:4" ht="15">
      <c r="A34" s="52">
        <v>42736</v>
      </c>
      <c r="B34" s="60" t="s">
        <v>90</v>
      </c>
      <c r="C34" s="61"/>
      <c r="D34" s="53">
        <v>1942.42</v>
      </c>
    </row>
    <row r="35" spans="1:4" ht="29.25" customHeight="1">
      <c r="A35" s="52"/>
      <c r="B35" s="58" t="s">
        <v>91</v>
      </c>
      <c r="C35" s="69"/>
      <c r="D35" s="53">
        <v>9356.15</v>
      </c>
    </row>
    <row r="36" spans="1:4" ht="15">
      <c r="A36" s="52"/>
      <c r="B36" s="60" t="s">
        <v>92</v>
      </c>
      <c r="C36" s="61"/>
      <c r="D36" s="53">
        <v>3119.28</v>
      </c>
    </row>
    <row r="37" spans="1:4" ht="43.5" customHeight="1">
      <c r="A37" s="52"/>
      <c r="B37" s="58" t="s">
        <v>97</v>
      </c>
      <c r="C37" s="59"/>
      <c r="D37" s="53">
        <v>8500</v>
      </c>
    </row>
    <row r="38" spans="1:4" ht="15">
      <c r="A38" s="52">
        <v>42795</v>
      </c>
      <c r="B38" s="60" t="s">
        <v>95</v>
      </c>
      <c r="C38" s="61"/>
      <c r="D38" s="53">
        <v>7381</v>
      </c>
    </row>
    <row r="39" spans="1:4" ht="15">
      <c r="A39" s="52">
        <v>42856</v>
      </c>
      <c r="B39" s="60" t="s">
        <v>96</v>
      </c>
      <c r="C39" s="61"/>
      <c r="D39" s="53">
        <v>6220</v>
      </c>
    </row>
    <row r="40" spans="1:4" ht="15">
      <c r="A40" s="52">
        <v>43009</v>
      </c>
      <c r="B40" s="58" t="s">
        <v>98</v>
      </c>
      <c r="C40" s="69"/>
      <c r="D40" s="53">
        <v>22565.35</v>
      </c>
    </row>
    <row r="41" spans="1:4" ht="15">
      <c r="A41" s="52"/>
      <c r="B41" s="58"/>
      <c r="C41" s="69"/>
      <c r="D41" s="53"/>
    </row>
    <row r="42" spans="1:4" ht="15">
      <c r="A42" s="52"/>
      <c r="B42" s="58"/>
      <c r="C42" s="59"/>
      <c r="D42" s="53"/>
    </row>
    <row r="43" spans="1:4" ht="15">
      <c r="A43" s="52"/>
      <c r="B43" s="58"/>
      <c r="C43" s="69"/>
      <c r="D43" s="53"/>
    </row>
    <row r="44" spans="1:4" ht="28.5" customHeight="1">
      <c r="A44" s="52"/>
      <c r="B44" s="58"/>
      <c r="C44" s="69"/>
      <c r="D44" s="53"/>
    </row>
    <row r="45" spans="1:4" ht="15">
      <c r="A45" s="52"/>
      <c r="B45" s="58"/>
      <c r="C45" s="69"/>
      <c r="D45" s="53"/>
    </row>
    <row r="46" spans="1:4" ht="15">
      <c r="A46" s="52"/>
      <c r="B46" s="58"/>
      <c r="C46" s="69"/>
      <c r="D46" s="53"/>
    </row>
    <row r="47" spans="1:4" ht="15">
      <c r="A47" s="54"/>
      <c r="B47" s="70"/>
      <c r="C47" s="70"/>
      <c r="D47" s="53"/>
    </row>
    <row r="48" spans="1:4" ht="15">
      <c r="A48" s="54"/>
      <c r="B48" s="58"/>
      <c r="C48" s="59"/>
      <c r="D48" s="53"/>
    </row>
    <row r="49" spans="1:4" ht="15">
      <c r="A49" s="71" t="s">
        <v>38</v>
      </c>
      <c r="B49" s="71"/>
      <c r="C49" s="71"/>
      <c r="D49" s="53">
        <f>SUM(D34:D48)</f>
        <v>59084.2</v>
      </c>
    </row>
    <row r="50" spans="1:4" ht="14.25">
      <c r="A50" s="12"/>
      <c r="B50" s="12"/>
      <c r="C50" s="12"/>
      <c r="D50" s="12"/>
    </row>
    <row r="51" spans="1:4" ht="15">
      <c r="A51" s="9" t="s">
        <v>58</v>
      </c>
      <c r="B51" s="9"/>
      <c r="C51" s="9"/>
      <c r="D51" s="9"/>
    </row>
    <row r="52" spans="1:4" ht="14.25">
      <c r="A52" s="12"/>
      <c r="B52" s="12"/>
      <c r="C52" s="12"/>
      <c r="D52" s="12"/>
    </row>
    <row r="53" spans="1:4" ht="14.25">
      <c r="A53" s="12"/>
      <c r="B53" s="12"/>
      <c r="C53" s="12"/>
      <c r="D53" s="12"/>
    </row>
    <row r="54" spans="1:4" ht="75">
      <c r="A54" s="15" t="s">
        <v>63</v>
      </c>
      <c r="B54" s="15" t="s">
        <v>64</v>
      </c>
      <c r="C54" s="15" t="s">
        <v>65</v>
      </c>
      <c r="D54" s="15" t="s">
        <v>66</v>
      </c>
    </row>
    <row r="55" spans="1:4" ht="14.25">
      <c r="A55" s="10"/>
      <c r="B55" s="10"/>
      <c r="C55" s="10"/>
      <c r="D55" s="10"/>
    </row>
    <row r="56" spans="1:4" ht="15">
      <c r="A56" s="57">
        <f>'2016'!D60</f>
        <v>-5647.209999999999</v>
      </c>
      <c r="B56" s="19">
        <f>C24</f>
        <v>43339.469999999994</v>
      </c>
      <c r="C56" s="11">
        <f>D49</f>
        <v>59084.2</v>
      </c>
      <c r="D56" s="19">
        <f>A56+B56-C56</f>
        <v>-21391.940000000002</v>
      </c>
    </row>
    <row r="57" spans="1:4" ht="14.25">
      <c r="A57" s="10"/>
      <c r="B57" s="10"/>
      <c r="C57" s="10"/>
      <c r="D57" s="10"/>
    </row>
    <row r="58" spans="1:4" ht="14.25">
      <c r="A58" s="10"/>
      <c r="B58" s="10"/>
      <c r="C58" s="10"/>
      <c r="D58" s="10"/>
    </row>
    <row r="59" spans="1:4" ht="14.25">
      <c r="A59" s="37"/>
      <c r="B59" s="37"/>
      <c r="C59" s="37"/>
      <c r="D59" s="37"/>
    </row>
    <row r="60" spans="1:4" ht="15">
      <c r="A60" s="9" t="s">
        <v>59</v>
      </c>
      <c r="B60" s="37"/>
      <c r="C60" s="12"/>
      <c r="D60" s="12"/>
    </row>
    <row r="61" spans="1:4" ht="14.25">
      <c r="A61" s="12"/>
      <c r="B61" s="12"/>
      <c r="C61" s="12"/>
      <c r="D61" s="12"/>
    </row>
    <row r="62" spans="1:4" ht="30">
      <c r="A62" s="15" t="s">
        <v>17</v>
      </c>
      <c r="B62" s="15" t="s">
        <v>18</v>
      </c>
      <c r="C62" s="15" t="s">
        <v>15</v>
      </c>
      <c r="D62" s="55" t="s">
        <v>60</v>
      </c>
    </row>
    <row r="63" spans="1:4" ht="14.25">
      <c r="A63" s="10" t="s">
        <v>100</v>
      </c>
      <c r="B63" s="10">
        <f>225*11</f>
        <v>2475</v>
      </c>
      <c r="C63" s="10">
        <v>2475</v>
      </c>
      <c r="D63" s="56"/>
    </row>
    <row r="64" spans="1:4" ht="14.25">
      <c r="A64" s="10"/>
      <c r="B64" s="10"/>
      <c r="C64" s="10"/>
      <c r="D64" s="10"/>
    </row>
    <row r="65" spans="1:4" ht="14.25">
      <c r="A65" s="10"/>
      <c r="B65" s="10"/>
      <c r="C65" s="10"/>
      <c r="D65" s="10"/>
    </row>
    <row r="66" spans="1:4" ht="15">
      <c r="A66" s="11" t="s">
        <v>6</v>
      </c>
      <c r="B66" s="10">
        <f>SUM(B63:B65)</f>
        <v>2475</v>
      </c>
      <c r="C66" s="10">
        <f>SUM(C63:C65)</f>
        <v>2475</v>
      </c>
      <c r="D66" s="10"/>
    </row>
  </sheetData>
  <sheetProtection/>
  <mergeCells count="20">
    <mergeCell ref="B45:C45"/>
    <mergeCell ref="B46:C46"/>
    <mergeCell ref="B47:C47"/>
    <mergeCell ref="B48:C48"/>
    <mergeCell ref="A49:C49"/>
    <mergeCell ref="B40:C40"/>
    <mergeCell ref="B41:C41"/>
    <mergeCell ref="B42:C42"/>
    <mergeCell ref="B43:C43"/>
    <mergeCell ref="B44:C44"/>
    <mergeCell ref="B36:C36"/>
    <mergeCell ref="B38:C38"/>
    <mergeCell ref="B39:C39"/>
    <mergeCell ref="B37:C37"/>
    <mergeCell ref="A6:B6"/>
    <mergeCell ref="A8:D8"/>
    <mergeCell ref="A25:C25"/>
    <mergeCell ref="B33:C33"/>
    <mergeCell ref="B34:C34"/>
    <mergeCell ref="B35:C3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2017-04-13T07:26:31Z</cp:lastPrinted>
  <dcterms:created xsi:type="dcterms:W3CDTF">1996-10-08T23:32:33Z</dcterms:created>
  <dcterms:modified xsi:type="dcterms:W3CDTF">2018-05-13T23:21:47Z</dcterms:modified>
  <cp:category/>
  <cp:version/>
  <cp:contentType/>
  <cp:contentStatus/>
</cp:coreProperties>
</file>